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data\Public\OMT\Documents OMT\GUIDE ET PLAN\Courriers commerçants\2025\"/>
    </mc:Choice>
  </mc:AlternateContent>
  <xr:revisionPtr revIDLastSave="0" documentId="13_ncr:1_{A52596A5-DBF8-4C29-B14C-21F08AEB88B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acks + pubs" sheetId="1" r:id="rId1"/>
  </sheets>
  <calcPr calcId="191029"/>
</workbook>
</file>

<file path=xl/calcChain.xml><?xml version="1.0" encoding="utf-8"?>
<calcChain xmlns="http://schemas.openxmlformats.org/spreadsheetml/2006/main">
  <c r="E6" i="1" l="1"/>
  <c r="E7" i="1"/>
  <c r="E12" i="1" l="1"/>
  <c r="F12" i="1" l="1"/>
  <c r="G12" i="1" s="1"/>
  <c r="E30" i="1"/>
  <c r="E13" i="1"/>
  <c r="E11" i="1"/>
  <c r="E14" i="1" l="1"/>
  <c r="F11" i="1"/>
  <c r="F13" i="1"/>
  <c r="G13" i="1" s="1"/>
  <c r="F30" i="1"/>
  <c r="G30" i="1" s="1"/>
  <c r="G11" i="1" l="1"/>
  <c r="G14" i="1" s="1"/>
  <c r="F14" i="1"/>
  <c r="F7" i="1"/>
  <c r="G7" i="1" l="1"/>
  <c r="E27" i="1" l="1"/>
  <c r="F27" i="1" s="1"/>
  <c r="G27" i="1" s="1"/>
  <c r="E8" i="1"/>
  <c r="E33" i="1" s="1"/>
  <c r="F33" i="1" s="1"/>
  <c r="G33" i="1" s="1"/>
  <c r="E18" i="1" l="1"/>
  <c r="F18" i="1" s="1"/>
  <c r="E19" i="1"/>
  <c r="F19" i="1" s="1"/>
  <c r="G19" i="1" s="1"/>
  <c r="E20" i="1"/>
  <c r="F20" i="1" s="1"/>
  <c r="G20" i="1" s="1"/>
  <c r="E21" i="1"/>
  <c r="E22" i="1"/>
  <c r="E17" i="1"/>
  <c r="F21" i="1" l="1"/>
  <c r="E24" i="1"/>
  <c r="E34" i="1" s="1"/>
  <c r="G18" i="1"/>
  <c r="F22" i="1"/>
  <c r="F17" i="1"/>
  <c r="G17" i="1" s="1"/>
  <c r="G21" i="1" l="1"/>
  <c r="F24" i="1"/>
  <c r="G22" i="1"/>
  <c r="E26" i="1"/>
  <c r="G24" i="1" l="1"/>
  <c r="E28" i="1"/>
  <c r="E35" i="1" s="1"/>
  <c r="F26" i="1"/>
  <c r="F8" i="1"/>
  <c r="G8" i="1" s="1"/>
  <c r="F6" i="1"/>
  <c r="G6" i="1" s="1"/>
  <c r="E9" i="1"/>
  <c r="E32" i="1" l="1"/>
  <c r="E36" i="1" s="1"/>
  <c r="F28" i="1"/>
  <c r="G28" i="1" s="1"/>
  <c r="F35" i="1"/>
  <c r="G35" i="1" s="1"/>
  <c r="G26" i="1"/>
  <c r="F9" i="1"/>
  <c r="F32" i="1" s="1"/>
  <c r="G9" i="1"/>
  <c r="G32" i="1" s="1"/>
  <c r="F34" i="1" l="1"/>
  <c r="F36" i="1" s="1"/>
  <c r="G34" i="1" l="1"/>
  <c r="G36" i="1" s="1"/>
</calcChain>
</file>

<file path=xl/sharedStrings.xml><?xml version="1.0" encoding="utf-8"?>
<sst xmlns="http://schemas.openxmlformats.org/spreadsheetml/2006/main" count="59" uniqueCount="59">
  <si>
    <t>HT</t>
  </si>
  <si>
    <t>Quantité</t>
  </si>
  <si>
    <t>Double page centrale</t>
  </si>
  <si>
    <t>Nom du signataire :</t>
  </si>
  <si>
    <t>Signature :</t>
  </si>
  <si>
    <t>Cachet de l'entreprise :</t>
  </si>
  <si>
    <t xml:space="preserve">½ page                                          </t>
  </si>
  <si>
    <t xml:space="preserve">Page entière        </t>
  </si>
  <si>
    <t xml:space="preserve">SIRET   </t>
  </si>
  <si>
    <t>Montant TVA</t>
  </si>
  <si>
    <t>Total TTC</t>
  </si>
  <si>
    <t>Encart page des webcams</t>
  </si>
  <si>
    <t>TOTAL</t>
  </si>
  <si>
    <t>Nom du Responsable :</t>
  </si>
  <si>
    <t>_ _ _</t>
  </si>
  <si>
    <t xml:space="preserve">RIB ou IBAN : </t>
  </si>
  <si>
    <t xml:space="preserve">Date        </t>
  </si>
  <si>
    <t>Total HT</t>
  </si>
  <si>
    <t>Encart PUB DESK :</t>
  </si>
  <si>
    <t>SOUS-TOTAL ENCART PUBLICITAIRE PRINT</t>
  </si>
  <si>
    <t>SOUS-TOTAL ENCART PUB DIGITAL :</t>
  </si>
  <si>
    <t>Montant remise PRINT</t>
  </si>
  <si>
    <t>Montant remise DIGITAL</t>
  </si>
  <si>
    <r>
      <t>4</t>
    </r>
    <r>
      <rPr>
        <vertAlign val="super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 xml:space="preserve"> de couverture</t>
    </r>
  </si>
  <si>
    <r>
      <t>2</t>
    </r>
    <r>
      <rPr>
        <vertAlign val="super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 xml:space="preserve"> de couverture</t>
    </r>
  </si>
  <si>
    <r>
      <t>3</t>
    </r>
    <r>
      <rPr>
        <vertAlign val="super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 xml:space="preserve"> de couverture                            </t>
    </r>
  </si>
  <si>
    <t>SOUS TOTAL PACK + ENCART PUBLICITAIRE</t>
  </si>
  <si>
    <t>Office de Tourisme</t>
  </si>
  <si>
    <t xml:space="preserve">Classé Catégorie 1                                  </t>
  </si>
  <si>
    <t>Espace Henry de Monfreid - 185 Rue du Veyret - Port Leucate - 11370 Leucate</t>
  </si>
  <si>
    <t>Hébergeurs</t>
  </si>
  <si>
    <t>Les PACKS PRO :</t>
  </si>
  <si>
    <t>SILVER</t>
  </si>
  <si>
    <t>GOLD</t>
  </si>
  <si>
    <t>GOLD HEBERGEUR</t>
  </si>
  <si>
    <t>Prestataires activités</t>
  </si>
  <si>
    <t>Restaurateurs</t>
  </si>
  <si>
    <t>LES ESPACES PUBS :</t>
  </si>
  <si>
    <r>
      <t xml:space="preserve">PRINT Guide d'Accueil O  Guide des Spots O          </t>
    </r>
    <r>
      <rPr>
        <b/>
        <sz val="8"/>
        <color rgb="FFFF0000"/>
        <rFont val="Arial Black"/>
        <family val="2"/>
      </rPr>
      <t xml:space="preserve"> </t>
    </r>
    <r>
      <rPr>
        <b/>
        <sz val="7"/>
        <color rgb="FFFF0000"/>
        <rFont val="Arial Black"/>
        <family val="2"/>
      </rPr>
      <t xml:space="preserve">-20% pour l'achat d'un pack GOLD ou GOLD HEBERGEUR </t>
    </r>
  </si>
  <si>
    <r>
      <t xml:space="preserve">DIGITAL :                                                                        </t>
    </r>
    <r>
      <rPr>
        <b/>
        <sz val="7"/>
        <color rgb="FFFF0000"/>
        <rFont val="Arial Black"/>
        <family val="2"/>
      </rPr>
      <t xml:space="preserve"> -30% pour l'achat d'un pack GOLD ou GOLD HEBERGEUR</t>
    </r>
  </si>
  <si>
    <r>
      <t xml:space="preserve">Encart sur la home page </t>
    </r>
    <r>
      <rPr>
        <sz val="7"/>
        <color theme="1"/>
        <rFont val="Calibri"/>
        <family val="2"/>
        <scheme val="minor"/>
      </rPr>
      <t>rubrique "Bons plans"</t>
    </r>
  </si>
  <si>
    <r>
      <t xml:space="preserve">Encart pub sur grand écran </t>
    </r>
    <r>
      <rPr>
        <sz val="7"/>
        <color theme="1"/>
        <rFont val="Calibri"/>
        <family val="2"/>
        <scheme val="minor"/>
      </rPr>
      <t>(OT Port Leucate)</t>
    </r>
  </si>
  <si>
    <t>SOUS-TOTAL PACKS PRO</t>
  </si>
  <si>
    <t>SOUS-TOTAL CLUB LEUCATE BUSINESS</t>
  </si>
  <si>
    <t>Montant remise Club Leucate Business</t>
  </si>
  <si>
    <t>CLUB LEUCATE BUSINESS :</t>
  </si>
  <si>
    <t xml:space="preserve">Enseigne : </t>
  </si>
  <si>
    <t>Nom de la Société (si différent) :</t>
  </si>
  <si>
    <t xml:space="preserve"> Merci de compléter vos informations comptables (cachet et SIRET obligatoires) </t>
  </si>
  <si>
    <t>Chaque élément de communication transmis à l'Office de Tourisme (texte, photo, informations administratives), doit obligatoirement être exact et libre de droit. Le cas échéant, l'Office de Tourisme ne pourrait être tenu responsable des informations diffusées.</t>
  </si>
  <si>
    <t>Paiement</t>
  </si>
  <si>
    <t xml:space="preserve">Bon de commande obligatoirement accompagné de votre RIB et du réglement : </t>
  </si>
  <si>
    <t>- Espèce
- Carte Bancaire
 - Virement
- Chèque à l'ordre de la "Régie 99R85 Droits publicitaires"</t>
  </si>
  <si>
    <t>RIB Office de Tourisme  : IBAN : FR76 1007 1110 0000 0020 0271 590 / BIC : TRPUFRP1</t>
  </si>
  <si>
    <t>Tél. +33 (0)4 68 40 91 31 | tourisme.leucate@gmail.com | tourisme-leucate.fr</t>
  </si>
  <si>
    <t>Bon de commande 2025</t>
  </si>
  <si>
    <r>
      <t xml:space="preserve">APE : 7911Z / SIRET 413 721 952 00021 / APST IMO011120011 / TVA FR40413721952                                                                                        </t>
    </r>
    <r>
      <rPr>
        <sz val="7"/>
        <color theme="1"/>
        <rFont val="Calibri"/>
        <family val="2"/>
        <scheme val="minor"/>
      </rPr>
      <t xml:space="preserve">           </t>
    </r>
  </si>
  <si>
    <t>Date butoir de réponse : 31 janvier 2025</t>
  </si>
  <si>
    <t>Votre encart est le même qu'en 2024 ?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</si>
</sst>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40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0"/>
      <name val="Chelsea Market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helsea Market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FF0000"/>
      <name val="Arial Black"/>
      <family val="2"/>
    </font>
    <font>
      <b/>
      <sz val="9"/>
      <name val="Arial Black"/>
      <family val="2"/>
    </font>
    <font>
      <sz val="20"/>
      <color rgb="FF234290"/>
      <name val="Arial"/>
      <family val="2"/>
    </font>
    <font>
      <sz val="9"/>
      <color theme="1"/>
      <name val="Arial Black"/>
      <family val="2"/>
    </font>
    <font>
      <b/>
      <sz val="12"/>
      <name val="Arial Black"/>
      <family val="2"/>
    </font>
    <font>
      <sz val="12"/>
      <color theme="1"/>
      <name val="Arial Black"/>
      <family val="2"/>
    </font>
    <font>
      <b/>
      <sz val="8"/>
      <color theme="1"/>
      <name val="Arial Black"/>
      <family val="2"/>
    </font>
    <font>
      <sz val="8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b/>
      <sz val="7"/>
      <color rgb="FFFF0000"/>
      <name val="Arial Black"/>
      <family val="2"/>
    </font>
    <font>
      <sz val="7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1"/>
      <name val="Arial Black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595959"/>
      <name val="Calibri"/>
      <family val="2"/>
      <scheme val="minor"/>
    </font>
    <font>
      <sz val="8"/>
      <color rgb="FF595959"/>
      <name val="Calibri"/>
      <family val="2"/>
      <scheme val="minor"/>
    </font>
    <font>
      <sz val="7"/>
      <color rgb="FF59595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8B3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4" xfId="1" applyBorder="1" applyAlignment="1">
      <alignment vertical="center"/>
    </xf>
    <xf numFmtId="164" fontId="10" fillId="0" borderId="4" xfId="0" applyNumberFormat="1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164" fontId="13" fillId="3" borderId="7" xfId="0" applyNumberFormat="1" applyFont="1" applyFill="1" applyBorder="1" applyAlignment="1">
      <alignment vertical="center"/>
    </xf>
    <xf numFmtId="164" fontId="13" fillId="3" borderId="3" xfId="0" applyNumberFormat="1" applyFont="1" applyFill="1" applyBorder="1" applyAlignment="1">
      <alignment vertical="center"/>
    </xf>
    <xf numFmtId="164" fontId="13" fillId="3" borderId="13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164" fontId="13" fillId="3" borderId="5" xfId="0" applyNumberFormat="1" applyFont="1" applyFill="1" applyBorder="1" applyAlignment="1">
      <alignment vertical="center"/>
    </xf>
    <xf numFmtId="164" fontId="13" fillId="3" borderId="2" xfId="0" applyNumberFormat="1" applyFont="1" applyFill="1" applyBorder="1" applyAlignment="1">
      <alignment vertical="center"/>
    </xf>
    <xf numFmtId="164" fontId="13" fillId="3" borderId="6" xfId="0" applyNumberFormat="1" applyFont="1" applyFill="1" applyBorder="1" applyAlignment="1">
      <alignment vertical="center"/>
    </xf>
    <xf numFmtId="0" fontId="4" fillId="4" borderId="0" xfId="0" applyFont="1" applyFill="1" applyBorder="1" applyAlignment="1" applyProtection="1">
      <alignment vertical="center"/>
      <protection locked="0"/>
    </xf>
    <xf numFmtId="0" fontId="4" fillId="4" borderId="14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  <protection locked="0"/>
    </xf>
    <xf numFmtId="0" fontId="0" fillId="3" borderId="3" xfId="0" applyFont="1" applyFill="1" applyBorder="1" applyAlignment="1" applyProtection="1">
      <alignment vertical="center"/>
      <protection locked="0"/>
    </xf>
    <xf numFmtId="14" fontId="0" fillId="4" borderId="0" xfId="0" applyNumberFormat="1" applyFont="1" applyFill="1" applyBorder="1" applyAlignment="1" applyProtection="1">
      <alignment horizontal="left" vertical="center"/>
      <protection locked="0"/>
    </xf>
    <xf numFmtId="0" fontId="4" fillId="4" borderId="14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3" fontId="6" fillId="4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/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20" fillId="0" borderId="0" xfId="0" applyFont="1" applyAlignment="1"/>
    <xf numFmtId="0" fontId="12" fillId="3" borderId="5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44" fontId="4" fillId="3" borderId="5" xfId="2" applyFont="1" applyFill="1" applyBorder="1" applyAlignment="1">
      <alignment vertical="center"/>
    </xf>
    <xf numFmtId="44" fontId="4" fillId="3" borderId="5" xfId="0" applyNumberFormat="1" applyFont="1" applyFill="1" applyBorder="1" applyAlignment="1">
      <alignment vertical="center"/>
    </xf>
    <xf numFmtId="44" fontId="4" fillId="3" borderId="2" xfId="2" applyFont="1" applyFill="1" applyBorder="1" applyAlignment="1">
      <alignment vertical="center"/>
    </xf>
    <xf numFmtId="44" fontId="4" fillId="3" borderId="2" xfId="0" applyNumberFormat="1" applyFont="1" applyFill="1" applyBorder="1" applyAlignment="1">
      <alignment vertical="center"/>
    </xf>
    <xf numFmtId="44" fontId="4" fillId="3" borderId="6" xfId="2" applyFont="1" applyFill="1" applyBorder="1" applyAlignment="1">
      <alignment vertical="center"/>
    </xf>
    <xf numFmtId="44" fontId="4" fillId="3" borderId="6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44" fontId="4" fillId="3" borderId="3" xfId="2" applyFont="1" applyFill="1" applyBorder="1" applyAlignment="1">
      <alignment vertical="center"/>
    </xf>
    <xf numFmtId="164" fontId="13" fillId="0" borderId="4" xfId="0" applyNumberFormat="1" applyFont="1" applyBorder="1" applyAlignment="1">
      <alignment vertical="center"/>
    </xf>
    <xf numFmtId="164" fontId="13" fillId="3" borderId="4" xfId="0" applyNumberFormat="1" applyFont="1" applyFill="1" applyBorder="1" applyAlignment="1">
      <alignment vertical="center"/>
    </xf>
    <xf numFmtId="44" fontId="10" fillId="3" borderId="4" xfId="2" applyFont="1" applyFill="1" applyBorder="1" applyAlignment="1">
      <alignment vertical="center"/>
    </xf>
    <xf numFmtId="44" fontId="10" fillId="3" borderId="6" xfId="2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4" fontId="4" fillId="0" borderId="0" xfId="2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4" fontId="13" fillId="0" borderId="4" xfId="2" applyFont="1" applyBorder="1" applyAlignment="1">
      <alignment horizontal="center" vertical="center"/>
    </xf>
    <xf numFmtId="164" fontId="13" fillId="3" borderId="8" xfId="0" applyNumberFormat="1" applyFont="1" applyFill="1" applyBorder="1" applyAlignment="1">
      <alignment vertical="center"/>
    </xf>
    <xf numFmtId="44" fontId="4" fillId="0" borderId="8" xfId="2" applyFont="1" applyFill="1" applyBorder="1" applyAlignment="1">
      <alignment vertical="center"/>
    </xf>
    <xf numFmtId="44" fontId="4" fillId="0" borderId="6" xfId="2" applyFont="1" applyFill="1" applyBorder="1" applyAlignment="1">
      <alignment vertical="center"/>
    </xf>
    <xf numFmtId="164" fontId="13" fillId="3" borderId="0" xfId="0" applyNumberFormat="1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164" fontId="13" fillId="0" borderId="5" xfId="0" applyNumberFormat="1" applyFont="1" applyBorder="1" applyAlignment="1">
      <alignment vertical="center"/>
    </xf>
    <xf numFmtId="1" fontId="0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1" fontId="10" fillId="0" borderId="4" xfId="0" applyNumberFormat="1" applyFont="1" applyBorder="1" applyAlignment="1">
      <alignment vertical="center"/>
    </xf>
    <xf numFmtId="44" fontId="10" fillId="0" borderId="4" xfId="2" applyFont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/>
    </xf>
    <xf numFmtId="1" fontId="3" fillId="6" borderId="8" xfId="0" applyNumberFormat="1" applyFont="1" applyFill="1" applyBorder="1" applyAlignment="1">
      <alignment vertical="center"/>
    </xf>
    <xf numFmtId="0" fontId="15" fillId="6" borderId="0" xfId="0" applyFont="1" applyFill="1" applyBorder="1" applyAlignment="1">
      <alignment horizontal="left" vertical="center"/>
    </xf>
    <xf numFmtId="164" fontId="4" fillId="6" borderId="0" xfId="0" applyNumberFormat="1" applyFont="1" applyFill="1" applyBorder="1" applyAlignment="1">
      <alignment vertical="center"/>
    </xf>
    <xf numFmtId="1" fontId="0" fillId="6" borderId="0" xfId="0" applyNumberFormat="1" applyFont="1" applyFill="1" applyBorder="1" applyAlignment="1">
      <alignment vertical="center"/>
    </xf>
    <xf numFmtId="0" fontId="17" fillId="6" borderId="10" xfId="0" applyFont="1" applyFill="1" applyBorder="1" applyAlignment="1">
      <alignment vertical="center"/>
    </xf>
    <xf numFmtId="164" fontId="13" fillId="6" borderId="10" xfId="0" applyNumberFormat="1" applyFont="1" applyFill="1" applyBorder="1" applyAlignment="1">
      <alignment vertical="center"/>
    </xf>
    <xf numFmtId="1" fontId="0" fillId="6" borderId="14" xfId="0" applyNumberFormat="1" applyFont="1" applyFill="1" applyBorder="1" applyAlignment="1" applyProtection="1">
      <alignment horizontal="center" vertical="center"/>
      <protection locked="0"/>
    </xf>
    <xf numFmtId="44" fontId="4" fillId="6" borderId="14" xfId="2" applyFont="1" applyFill="1" applyBorder="1" applyAlignment="1">
      <alignment vertical="center"/>
    </xf>
    <xf numFmtId="0" fontId="27" fillId="3" borderId="12" xfId="0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1" fontId="4" fillId="7" borderId="5" xfId="0" applyNumberFormat="1" applyFont="1" applyFill="1" applyBorder="1" applyAlignment="1" applyProtection="1">
      <alignment horizontal="center" vertical="center"/>
      <protection locked="0"/>
    </xf>
    <xf numFmtId="1" fontId="4" fillId="7" borderId="2" xfId="0" applyNumberFormat="1" applyFont="1" applyFill="1" applyBorder="1" applyAlignment="1" applyProtection="1">
      <alignment horizontal="center" vertical="center"/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" fontId="4" fillId="7" borderId="1" xfId="0" applyNumberFormat="1" applyFont="1" applyFill="1" applyBorder="1" applyAlignment="1" applyProtection="1">
      <alignment horizontal="center" vertical="center"/>
      <protection locked="0"/>
    </xf>
    <xf numFmtId="1" fontId="4" fillId="7" borderId="12" xfId="0" applyNumberFormat="1" applyFont="1" applyFill="1" applyBorder="1" applyAlignment="1" applyProtection="1">
      <alignment horizontal="center" vertical="center"/>
      <protection locked="0"/>
    </xf>
    <xf numFmtId="1" fontId="4" fillId="7" borderId="6" xfId="0" applyNumberFormat="1" applyFont="1" applyFill="1" applyBorder="1" applyAlignment="1" applyProtection="1">
      <alignment horizontal="center" vertical="center"/>
      <protection locked="0"/>
    </xf>
    <xf numFmtId="1" fontId="22" fillId="7" borderId="11" xfId="0" applyNumberFormat="1" applyFont="1" applyFill="1" applyBorder="1" applyAlignment="1" applyProtection="1">
      <alignment vertical="center"/>
      <protection locked="0"/>
    </xf>
    <xf numFmtId="1" fontId="0" fillId="7" borderId="5" xfId="0" applyNumberFormat="1" applyFont="1" applyFill="1" applyBorder="1" applyAlignment="1" applyProtection="1">
      <alignment horizontal="center" vertical="center"/>
      <protection locked="0"/>
    </xf>
    <xf numFmtId="1" fontId="0" fillId="7" borderId="2" xfId="0" applyNumberFormat="1" applyFont="1" applyFill="1" applyBorder="1" applyAlignment="1" applyProtection="1">
      <alignment horizontal="center" vertical="center"/>
      <protection locked="0"/>
    </xf>
    <xf numFmtId="1" fontId="0" fillId="7" borderId="6" xfId="0" applyNumberFormat="1" applyFont="1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44" fontId="4" fillId="7" borderId="15" xfId="2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44" fontId="4" fillId="7" borderId="3" xfId="2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/>
    </xf>
    <xf numFmtId="0" fontId="19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44" fontId="26" fillId="2" borderId="4" xfId="0" applyNumberFormat="1" applyFont="1" applyFill="1" applyBorder="1" applyAlignment="1">
      <alignment vertical="center" wrapText="1"/>
    </xf>
    <xf numFmtId="0" fontId="32" fillId="7" borderId="12" xfId="0" applyFont="1" applyFill="1" applyBorder="1" applyAlignment="1">
      <alignment vertical="center"/>
    </xf>
    <xf numFmtId="0" fontId="32" fillId="7" borderId="1" xfId="0" applyFont="1" applyFill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33" fillId="3" borderId="4" xfId="0" applyFont="1" applyFill="1" applyBorder="1" applyAlignment="1">
      <alignment vertical="center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34" fillId="0" borderId="4" xfId="0" applyFont="1" applyBorder="1" applyAlignment="1">
      <alignment vertical="center"/>
    </xf>
    <xf numFmtId="0" fontId="34" fillId="3" borderId="4" xfId="0" applyFont="1" applyFill="1" applyBorder="1" applyAlignment="1">
      <alignment vertical="center"/>
    </xf>
    <xf numFmtId="0" fontId="21" fillId="7" borderId="12" xfId="0" applyFont="1" applyFill="1" applyBorder="1" applyAlignment="1">
      <alignment vertical="center"/>
    </xf>
    <xf numFmtId="164" fontId="4" fillId="7" borderId="6" xfId="0" applyNumberFormat="1" applyFont="1" applyFill="1" applyBorder="1" applyAlignment="1">
      <alignment vertical="center"/>
    </xf>
    <xf numFmtId="0" fontId="4" fillId="7" borderId="6" xfId="0" applyFont="1" applyFill="1" applyBorder="1" applyAlignment="1">
      <alignment vertical="center"/>
    </xf>
    <xf numFmtId="44" fontId="4" fillId="0" borderId="5" xfId="2" applyFont="1" applyBorder="1" applyAlignment="1">
      <alignment vertical="center"/>
    </xf>
    <xf numFmtId="44" fontId="4" fillId="0" borderId="1" xfId="2" applyFont="1" applyBorder="1" applyAlignment="1">
      <alignment vertical="center"/>
    </xf>
    <xf numFmtId="44" fontId="4" fillId="0" borderId="0" xfId="2" applyFont="1" applyBorder="1" applyAlignment="1">
      <alignment vertical="center"/>
    </xf>
    <xf numFmtId="44" fontId="4" fillId="0" borderId="3" xfId="2" applyFont="1" applyBorder="1" applyAlignment="1">
      <alignment vertical="center"/>
    </xf>
    <xf numFmtId="44" fontId="4" fillId="0" borderId="6" xfId="2" applyFont="1" applyBorder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44" fontId="26" fillId="0" borderId="0" xfId="0" applyNumberFormat="1" applyFont="1" applyFill="1" applyBorder="1" applyAlignment="1">
      <alignment vertical="center" wrapText="1"/>
    </xf>
    <xf numFmtId="3" fontId="6" fillId="4" borderId="0" xfId="0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/>
    <xf numFmtId="0" fontId="5" fillId="0" borderId="0" xfId="0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vertical="center" wrapText="1"/>
    </xf>
    <xf numFmtId="49" fontId="4" fillId="8" borderId="3" xfId="0" applyNumberFormat="1" applyFont="1" applyFill="1" applyBorder="1" applyAlignment="1">
      <alignment vertical="center" wrapText="1"/>
    </xf>
    <xf numFmtId="0" fontId="22" fillId="0" borderId="9" xfId="0" applyFont="1" applyFill="1" applyBorder="1" applyAlignment="1" applyProtection="1">
      <alignment vertical="center"/>
      <protection locked="0"/>
    </xf>
    <xf numFmtId="44" fontId="4" fillId="3" borderId="10" xfId="2" applyFont="1" applyFill="1" applyBorder="1" applyAlignment="1">
      <alignment vertical="center"/>
    </xf>
    <xf numFmtId="44" fontId="4" fillId="3" borderId="11" xfId="0" applyNumberFormat="1" applyFont="1" applyFill="1" applyBorder="1" applyAlignment="1">
      <alignment vertical="center"/>
    </xf>
    <xf numFmtId="0" fontId="13" fillId="8" borderId="13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49" fontId="4" fillId="8" borderId="0" xfId="0" applyNumberFormat="1" applyFont="1" applyFill="1" applyBorder="1" applyAlignment="1">
      <alignment horizontal="left" wrapText="1"/>
    </xf>
    <xf numFmtId="0" fontId="13" fillId="8" borderId="12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/>
    </xf>
    <xf numFmtId="164" fontId="30" fillId="5" borderId="0" xfId="0" applyNumberFormat="1" applyFont="1" applyFill="1" applyBorder="1" applyAlignment="1">
      <alignment horizontal="center" vertic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EAEAEA"/>
      <color rgb="FFF8B334"/>
      <color rgb="FFFFCC66"/>
      <color rgb="FFFFFF66"/>
      <color rgb="FF68C1C4"/>
      <color rgb="FF008FCB"/>
      <color rgb="FF0DB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24250</xdr:colOff>
      <xdr:row>54</xdr:row>
      <xdr:rowOff>8660</xdr:rowOff>
    </xdr:from>
    <xdr:to>
      <xdr:col>6</xdr:col>
      <xdr:colOff>850385</xdr:colOff>
      <xdr:row>56</xdr:row>
      <xdr:rowOff>109740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678636" y="11516592"/>
          <a:ext cx="826135" cy="482080"/>
          <a:chOff x="526240" y="-67510"/>
          <a:chExt cx="826310" cy="458035"/>
        </a:xfrm>
      </xdr:grpSpPr>
      <xdr:pic>
        <xdr:nvPicPr>
          <xdr:cNvPr id="5" name="Image 4" descr="\\Srv-data\public\OMT\Documents OMT\PHOTO LOGO VIDEO\LOGOTHEQUE\OTF\OT de France\logo_Offices_de_Tourisme_de_France.jp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69280" y="-67510"/>
            <a:ext cx="283270" cy="44851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Imag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240" y="-35736"/>
            <a:ext cx="426260" cy="42626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132522</xdr:colOff>
      <xdr:row>0</xdr:row>
      <xdr:rowOff>209318</xdr:rowOff>
    </xdr:from>
    <xdr:to>
      <xdr:col>1</xdr:col>
      <xdr:colOff>1650395</xdr:colOff>
      <xdr:row>2</xdr:row>
      <xdr:rowOff>299675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2" y="209318"/>
          <a:ext cx="1665944" cy="886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view="pageBreakPreview" topLeftCell="A5" zoomScale="110" zoomScaleNormal="110" zoomScaleSheetLayoutView="110" workbookViewId="0">
      <selection activeCell="D8" sqref="D8"/>
    </sheetView>
  </sheetViews>
  <sheetFormatPr baseColWidth="10" defaultColWidth="10.85546875" defaultRowHeight="15"/>
  <cols>
    <col min="1" max="1" width="2.28515625" style="1" customWidth="1"/>
    <col min="2" max="2" width="33" style="1" customWidth="1"/>
    <col min="3" max="3" width="10" style="1" customWidth="1"/>
    <col min="4" max="4" width="9.7109375" style="1" customWidth="1"/>
    <col min="5" max="5" width="15.5703125" style="1" customWidth="1"/>
    <col min="6" max="6" width="14.140625" style="1" customWidth="1"/>
    <col min="7" max="7" width="15.85546875" style="1" customWidth="1"/>
    <col min="8" max="8" width="7.28515625" style="1" customWidth="1"/>
    <col min="9" max="16384" width="10.85546875" style="1"/>
  </cols>
  <sheetData>
    <row r="1" spans="1:7" ht="39" customHeight="1">
      <c r="A1" s="12"/>
    </row>
    <row r="2" spans="1:7" ht="24.6" customHeight="1">
      <c r="A2" s="12"/>
      <c r="B2" s="145" t="s">
        <v>55</v>
      </c>
      <c r="C2" s="145"/>
      <c r="D2" s="145"/>
      <c r="E2" s="145"/>
      <c r="F2" s="145"/>
      <c r="G2" s="145"/>
    </row>
    <row r="3" spans="1:7" ht="30" customHeight="1">
      <c r="A3" s="12"/>
      <c r="B3" s="146" t="s">
        <v>57</v>
      </c>
      <c r="C3" s="146"/>
      <c r="D3" s="146"/>
      <c r="E3" s="146"/>
      <c r="F3" s="146"/>
      <c r="G3" s="146"/>
    </row>
    <row r="4" spans="1:7" ht="13.5" customHeight="1">
      <c r="A4" s="12"/>
      <c r="B4" s="4"/>
      <c r="C4" s="33" t="s">
        <v>0</v>
      </c>
      <c r="D4" s="33" t="s">
        <v>1</v>
      </c>
      <c r="E4" s="33" t="s">
        <v>17</v>
      </c>
      <c r="F4" s="33" t="s">
        <v>9</v>
      </c>
      <c r="G4" s="34" t="s">
        <v>10</v>
      </c>
    </row>
    <row r="5" spans="1:7" ht="17.25" customHeight="1">
      <c r="A5" s="12"/>
      <c r="B5" s="150" t="s">
        <v>31</v>
      </c>
      <c r="C5" s="150"/>
      <c r="D5" s="150"/>
      <c r="E5" s="150"/>
      <c r="F5" s="150"/>
      <c r="G5" s="150"/>
    </row>
    <row r="6" spans="1:7" ht="9.9499999999999993" customHeight="1">
      <c r="A6" s="12"/>
      <c r="B6" s="36" t="s">
        <v>32</v>
      </c>
      <c r="C6" s="16">
        <v>40</v>
      </c>
      <c r="D6" s="83"/>
      <c r="E6" s="47">
        <f t="shared" ref="E6:E8" si="0">C6*D6</f>
        <v>0</v>
      </c>
      <c r="F6" s="38">
        <f>E6*20/100</f>
        <v>0</v>
      </c>
      <c r="G6" s="38">
        <f>E6+F6</f>
        <v>0</v>
      </c>
    </row>
    <row r="7" spans="1:7" ht="9.9499999999999993" customHeight="1">
      <c r="A7" s="12"/>
      <c r="B7" s="37" t="s">
        <v>33</v>
      </c>
      <c r="C7" s="17">
        <v>300</v>
      </c>
      <c r="D7" s="84"/>
      <c r="E7" s="47">
        <f t="shared" si="0"/>
        <v>0</v>
      </c>
      <c r="F7" s="40">
        <f t="shared" ref="F7:F8" si="1">E7*20/100</f>
        <v>0</v>
      </c>
      <c r="G7" s="40">
        <f t="shared" ref="G7:G8" si="2">E7+F7</f>
        <v>0</v>
      </c>
    </row>
    <row r="8" spans="1:7" ht="9.9499999999999993" customHeight="1">
      <c r="A8" s="12"/>
      <c r="B8" s="37" t="s">
        <v>34</v>
      </c>
      <c r="C8" s="17">
        <v>400</v>
      </c>
      <c r="D8" s="84"/>
      <c r="E8" s="47">
        <f t="shared" si="0"/>
        <v>0</v>
      </c>
      <c r="F8" s="40">
        <f t="shared" si="1"/>
        <v>0</v>
      </c>
      <c r="G8" s="40">
        <f t="shared" si="2"/>
        <v>0</v>
      </c>
    </row>
    <row r="9" spans="1:7" ht="12" customHeight="1">
      <c r="A9" s="12"/>
      <c r="B9" s="105" t="s">
        <v>42</v>
      </c>
      <c r="C9" s="5"/>
      <c r="D9" s="68"/>
      <c r="E9" s="69">
        <f>SUM(E6:E8)</f>
        <v>0</v>
      </c>
      <c r="F9" s="69">
        <f>SUM(F6:F8)</f>
        <v>0</v>
      </c>
      <c r="G9" s="69">
        <f>SUM(G6:G8)</f>
        <v>0</v>
      </c>
    </row>
    <row r="10" spans="1:7" ht="15.75" customHeight="1">
      <c r="A10" s="12"/>
      <c r="B10" s="151" t="s">
        <v>45</v>
      </c>
      <c r="C10" s="151"/>
      <c r="D10" s="151"/>
      <c r="E10" s="151"/>
      <c r="F10" s="151"/>
      <c r="G10" s="151"/>
    </row>
    <row r="11" spans="1:7" ht="9.9499999999999993" customHeight="1">
      <c r="A11" s="12"/>
      <c r="B11" s="62" t="s">
        <v>35</v>
      </c>
      <c r="C11" s="64">
        <v>150</v>
      </c>
      <c r="D11" s="85"/>
      <c r="E11" s="113">
        <f>C11*D11</f>
        <v>0</v>
      </c>
      <c r="F11" s="113">
        <f>E11*20/100</f>
        <v>0</v>
      </c>
      <c r="G11" s="113">
        <f>E11+F11</f>
        <v>0</v>
      </c>
    </row>
    <row r="12" spans="1:7" ht="9.9499999999999993" customHeight="1">
      <c r="A12" s="12"/>
      <c r="B12" s="66" t="s">
        <v>36</v>
      </c>
      <c r="C12" s="67">
        <v>200</v>
      </c>
      <c r="D12" s="86"/>
      <c r="E12" s="114">
        <f>C12*D12</f>
        <v>0</v>
      </c>
      <c r="F12" s="115">
        <f>E12*20/100</f>
        <v>0</v>
      </c>
      <c r="G12" s="116">
        <f>E12+F12</f>
        <v>0</v>
      </c>
    </row>
    <row r="13" spans="1:7" ht="9.9499999999999993" customHeight="1">
      <c r="A13" s="12"/>
      <c r="B13" s="63" t="s">
        <v>30</v>
      </c>
      <c r="C13" s="20">
        <v>300</v>
      </c>
      <c r="D13" s="87"/>
      <c r="E13" s="117">
        <f>C13*D13</f>
        <v>0</v>
      </c>
      <c r="F13" s="117">
        <f>E13*20/100</f>
        <v>0</v>
      </c>
      <c r="G13" s="117">
        <f>E13+F13</f>
        <v>0</v>
      </c>
    </row>
    <row r="14" spans="1:7" ht="12" customHeight="1">
      <c r="A14" s="12"/>
      <c r="B14" s="106" t="s">
        <v>43</v>
      </c>
      <c r="C14" s="49"/>
      <c r="D14" s="107"/>
      <c r="E14" s="69">
        <f>SUM(E11:E13)</f>
        <v>0</v>
      </c>
      <c r="F14" s="69">
        <f t="shared" ref="F14:G14" si="3">SUM(F11:F13)</f>
        <v>0</v>
      </c>
      <c r="G14" s="69">
        <f t="shared" si="3"/>
        <v>0</v>
      </c>
    </row>
    <row r="15" spans="1:7" ht="23.25" customHeight="1">
      <c r="A15" s="12"/>
      <c r="B15" s="152" t="s">
        <v>37</v>
      </c>
      <c r="C15" s="152"/>
      <c r="D15" s="152"/>
      <c r="E15" s="152"/>
      <c r="F15" s="152"/>
      <c r="G15" s="152"/>
    </row>
    <row r="16" spans="1:7" ht="15" customHeight="1">
      <c r="A16" s="12"/>
      <c r="B16" s="70" t="s">
        <v>38</v>
      </c>
      <c r="C16" s="71"/>
      <c r="D16" s="72"/>
      <c r="E16" s="71"/>
      <c r="F16" s="71"/>
      <c r="G16" s="71"/>
    </row>
    <row r="17" spans="1:8" s="2" customFormat="1" ht="11.1" customHeight="1">
      <c r="A17" s="13"/>
      <c r="B17" s="44" t="s">
        <v>2</v>
      </c>
      <c r="C17" s="14">
        <v>1550</v>
      </c>
      <c r="D17" s="83"/>
      <c r="E17" s="38">
        <f>D17*C17</f>
        <v>0</v>
      </c>
      <c r="F17" s="38">
        <f>E17*20/100</f>
        <v>0</v>
      </c>
      <c r="G17" s="39">
        <f>F17+E17</f>
        <v>0</v>
      </c>
    </row>
    <row r="18" spans="1:8" s="2" customFormat="1" ht="11.1" customHeight="1">
      <c r="A18" s="13"/>
      <c r="B18" s="45" t="s">
        <v>23</v>
      </c>
      <c r="C18" s="15">
        <v>1100</v>
      </c>
      <c r="D18" s="84"/>
      <c r="E18" s="40">
        <f t="shared" ref="E18:E22" si="4">D18*C18</f>
        <v>0</v>
      </c>
      <c r="F18" s="40">
        <f t="shared" ref="F18:F22" si="5">E18*20/100</f>
        <v>0</v>
      </c>
      <c r="G18" s="41">
        <f t="shared" ref="G18:G22" si="6">F18+E18</f>
        <v>0</v>
      </c>
    </row>
    <row r="19" spans="1:8" s="2" customFormat="1" ht="11.1" customHeight="1">
      <c r="A19" s="13"/>
      <c r="B19" s="45" t="s">
        <v>24</v>
      </c>
      <c r="C19" s="15">
        <v>1000</v>
      </c>
      <c r="D19" s="84"/>
      <c r="E19" s="40">
        <f t="shared" si="4"/>
        <v>0</v>
      </c>
      <c r="F19" s="40">
        <f t="shared" si="5"/>
        <v>0</v>
      </c>
      <c r="G19" s="41">
        <f t="shared" si="6"/>
        <v>0</v>
      </c>
    </row>
    <row r="20" spans="1:8" s="2" customFormat="1" ht="11.1" customHeight="1">
      <c r="A20" s="13"/>
      <c r="B20" s="45" t="s">
        <v>25</v>
      </c>
      <c r="C20" s="15">
        <v>900</v>
      </c>
      <c r="D20" s="84"/>
      <c r="E20" s="40">
        <f t="shared" si="4"/>
        <v>0</v>
      </c>
      <c r="F20" s="40">
        <f t="shared" si="5"/>
        <v>0</v>
      </c>
      <c r="G20" s="41">
        <f t="shared" si="6"/>
        <v>0</v>
      </c>
    </row>
    <row r="21" spans="1:8" s="2" customFormat="1" ht="11.1" customHeight="1">
      <c r="A21" s="13"/>
      <c r="B21" s="45" t="s">
        <v>7</v>
      </c>
      <c r="C21" s="15">
        <v>750</v>
      </c>
      <c r="D21" s="84"/>
      <c r="E21" s="40">
        <f t="shared" si="4"/>
        <v>0</v>
      </c>
      <c r="F21" s="40">
        <f t="shared" si="5"/>
        <v>0</v>
      </c>
      <c r="G21" s="41">
        <f t="shared" si="6"/>
        <v>0</v>
      </c>
    </row>
    <row r="22" spans="1:8" s="2" customFormat="1" ht="11.1" customHeight="1">
      <c r="A22" s="13"/>
      <c r="B22" s="46" t="s">
        <v>6</v>
      </c>
      <c r="C22" s="81">
        <v>400</v>
      </c>
      <c r="D22" s="88"/>
      <c r="E22" s="42">
        <f t="shared" si="4"/>
        <v>0</v>
      </c>
      <c r="F22" s="42">
        <f t="shared" si="5"/>
        <v>0</v>
      </c>
      <c r="G22" s="43">
        <f t="shared" si="6"/>
        <v>0</v>
      </c>
    </row>
    <row r="23" spans="1:8" s="2" customFormat="1" ht="12.95" customHeight="1">
      <c r="A23" s="13"/>
      <c r="B23" s="80" t="s">
        <v>58</v>
      </c>
      <c r="C23" s="82"/>
      <c r="D23" s="89"/>
      <c r="E23" s="132"/>
      <c r="F23" s="133"/>
      <c r="G23" s="134"/>
    </row>
    <row r="24" spans="1:8" ht="12" customHeight="1">
      <c r="A24" s="12"/>
      <c r="B24" s="108" t="s">
        <v>19</v>
      </c>
      <c r="C24" s="48"/>
      <c r="D24" s="65"/>
      <c r="E24" s="51">
        <f>SUM(E17:E22)</f>
        <v>0</v>
      </c>
      <c r="F24" s="51">
        <f>SUM(F17:F22)</f>
        <v>0</v>
      </c>
      <c r="G24" s="51">
        <f>SUM(G17:G22)</f>
        <v>0</v>
      </c>
      <c r="H24" s="3"/>
    </row>
    <row r="25" spans="1:8" ht="15" customHeight="1">
      <c r="A25" s="12"/>
      <c r="B25" s="73" t="s">
        <v>39</v>
      </c>
      <c r="C25" s="74"/>
      <c r="D25" s="75"/>
      <c r="E25" s="74"/>
      <c r="F25" s="74"/>
      <c r="G25" s="74"/>
      <c r="H25" s="6"/>
    </row>
    <row r="26" spans="1:8" ht="11.1" customHeight="1">
      <c r="A26" s="12"/>
      <c r="B26" s="44" t="s">
        <v>40</v>
      </c>
      <c r="C26" s="18">
        <v>400</v>
      </c>
      <c r="D26" s="90"/>
      <c r="E26" s="38">
        <f>C26*D26</f>
        <v>0</v>
      </c>
      <c r="F26" s="38">
        <f>E26*20/100</f>
        <v>0</v>
      </c>
      <c r="G26" s="38">
        <f>F26+E26</f>
        <v>0</v>
      </c>
      <c r="H26" s="3"/>
    </row>
    <row r="27" spans="1:8" ht="11.1" customHeight="1">
      <c r="A27" s="12"/>
      <c r="B27" s="45" t="s">
        <v>11</v>
      </c>
      <c r="C27" s="19">
        <v>700</v>
      </c>
      <c r="D27" s="91"/>
      <c r="E27" s="40">
        <f>C27*D27</f>
        <v>0</v>
      </c>
      <c r="F27" s="40">
        <f>E27*20/100</f>
        <v>0</v>
      </c>
      <c r="G27" s="40">
        <f>F27+E27</f>
        <v>0</v>
      </c>
      <c r="H27" s="3"/>
    </row>
    <row r="28" spans="1:8" ht="12" customHeight="1">
      <c r="A28" s="12"/>
      <c r="B28" s="109" t="s">
        <v>20</v>
      </c>
      <c r="C28" s="49"/>
      <c r="D28" s="65"/>
      <c r="E28" s="50">
        <f>SUM(E26:E27)</f>
        <v>0</v>
      </c>
      <c r="F28" s="50">
        <f>E28*20/100</f>
        <v>0</v>
      </c>
      <c r="G28" s="50">
        <f>F28+E28</f>
        <v>0</v>
      </c>
      <c r="H28" s="3"/>
    </row>
    <row r="29" spans="1:8" ht="15" customHeight="1">
      <c r="A29" s="121"/>
      <c r="B29" s="76" t="s">
        <v>18</v>
      </c>
      <c r="C29" s="77"/>
      <c r="D29" s="78"/>
      <c r="E29" s="79"/>
      <c r="F29" s="79"/>
      <c r="G29" s="79"/>
      <c r="H29" s="3"/>
    </row>
    <row r="30" spans="1:8" ht="11.1" customHeight="1">
      <c r="A30" s="12"/>
      <c r="B30" s="46" t="s">
        <v>41</v>
      </c>
      <c r="C30" s="58">
        <v>300</v>
      </c>
      <c r="D30" s="92"/>
      <c r="E30" s="59">
        <f>D30*C30</f>
        <v>0</v>
      </c>
      <c r="F30" s="60">
        <f>E30*20/100</f>
        <v>0</v>
      </c>
      <c r="G30" s="60">
        <f>E30+F30</f>
        <v>0</v>
      </c>
      <c r="H30" s="3"/>
    </row>
    <row r="31" spans="1:8" ht="11.1" customHeight="1">
      <c r="A31" s="12"/>
      <c r="B31" s="54"/>
      <c r="C31" s="61"/>
      <c r="D31" s="52"/>
      <c r="E31" s="53"/>
      <c r="F31" s="53"/>
      <c r="G31" s="53"/>
      <c r="H31" s="3"/>
    </row>
    <row r="32" spans="1:8" s="2" customFormat="1" ht="11.1" customHeight="1">
      <c r="A32" s="13"/>
      <c r="B32" s="105" t="s">
        <v>26</v>
      </c>
      <c r="C32" s="55"/>
      <c r="D32" s="56"/>
      <c r="E32" s="57">
        <f>E9+E14+E24+E28+E30</f>
        <v>0</v>
      </c>
      <c r="F32" s="57">
        <f>F9+F14+F24+F28+F30</f>
        <v>0</v>
      </c>
      <c r="G32" s="57">
        <f>G9+G14+G24+G28+G30</f>
        <v>0</v>
      </c>
    </row>
    <row r="33" spans="1:7" s="2" customFormat="1" ht="11.1" customHeight="1">
      <c r="A33" s="13"/>
      <c r="B33" s="110" t="s">
        <v>44</v>
      </c>
      <c r="C33" s="111"/>
      <c r="D33" s="112"/>
      <c r="E33" s="95">
        <f>IF(E8=400,E14*10/100,IF(E7=300,E14*10/100,))</f>
        <v>0</v>
      </c>
      <c r="F33" s="95">
        <f>E33*20/100</f>
        <v>0</v>
      </c>
      <c r="G33" s="95">
        <f>E33+F33</f>
        <v>0</v>
      </c>
    </row>
    <row r="34" spans="1:7" s="2" customFormat="1" ht="12" customHeight="1">
      <c r="A34" s="13"/>
      <c r="B34" s="103" t="s">
        <v>21</v>
      </c>
      <c r="C34" s="93"/>
      <c r="D34" s="94"/>
      <c r="E34" s="95">
        <f>IF(E8=400,E24*20/100,IF(E7=300,E24*20/100,))</f>
        <v>0</v>
      </c>
      <c r="F34" s="95">
        <f>E34*20/100</f>
        <v>0</v>
      </c>
      <c r="G34" s="95">
        <f>E34+F34</f>
        <v>0</v>
      </c>
    </row>
    <row r="35" spans="1:7" s="2" customFormat="1" ht="12" customHeight="1">
      <c r="A35" s="13"/>
      <c r="B35" s="104" t="s">
        <v>22</v>
      </c>
      <c r="C35" s="96"/>
      <c r="D35" s="97"/>
      <c r="E35" s="98">
        <f>IF(E8=400,E28*30/100,IF(E7=300,E28*30/100,))</f>
        <v>0</v>
      </c>
      <c r="F35" s="98">
        <f>E35*20/100</f>
        <v>0</v>
      </c>
      <c r="G35" s="98">
        <f>E35+F35</f>
        <v>0</v>
      </c>
    </row>
    <row r="36" spans="1:7" s="2" customFormat="1" ht="30" customHeight="1">
      <c r="A36" s="13"/>
      <c r="B36" s="99" t="s">
        <v>12</v>
      </c>
      <c r="C36" s="100"/>
      <c r="D36" s="101"/>
      <c r="E36" s="102">
        <f>E32-E33-E34-E35</f>
        <v>0</v>
      </c>
      <c r="F36" s="102">
        <f t="shared" ref="F36:G36" si="7">F32-F33-F34-F35</f>
        <v>0</v>
      </c>
      <c r="G36" s="102">
        <f t="shared" si="7"/>
        <v>0</v>
      </c>
    </row>
    <row r="37" spans="1:7" s="2" customFormat="1" ht="14.25" customHeight="1">
      <c r="A37" s="13"/>
      <c r="B37" s="122"/>
      <c r="C37" s="124"/>
      <c r="D37" s="125"/>
      <c r="E37" s="126"/>
      <c r="F37" s="126"/>
      <c r="G37" s="126"/>
    </row>
    <row r="38" spans="1:7" ht="15" customHeight="1">
      <c r="A38" s="12"/>
      <c r="B38" s="122"/>
      <c r="C38" s="123"/>
      <c r="D38" s="123"/>
      <c r="E38" s="123"/>
    </row>
    <row r="39" spans="1:7" s="2" customFormat="1" ht="18.75" customHeight="1">
      <c r="A39" s="13"/>
      <c r="B39" s="7" t="s">
        <v>46</v>
      </c>
      <c r="C39" s="29"/>
      <c r="D39" s="22"/>
      <c r="E39" s="8" t="s">
        <v>5</v>
      </c>
      <c r="F39" s="8"/>
      <c r="G39" s="9"/>
    </row>
    <row r="40" spans="1:7" s="2" customFormat="1" ht="18.75" customHeight="1">
      <c r="A40" s="13"/>
      <c r="B40" s="10" t="s">
        <v>47</v>
      </c>
      <c r="C40" s="30"/>
      <c r="D40" s="21"/>
      <c r="E40" s="11"/>
      <c r="F40" s="11"/>
      <c r="G40" s="23"/>
    </row>
    <row r="41" spans="1:7" s="2" customFormat="1" ht="18.75" customHeight="1">
      <c r="A41" s="13"/>
      <c r="B41" s="10" t="s">
        <v>13</v>
      </c>
      <c r="C41" s="30"/>
      <c r="D41" s="21"/>
      <c r="E41" s="11"/>
      <c r="F41" s="11"/>
      <c r="G41" s="23"/>
    </row>
    <row r="42" spans="1:7" s="2" customFormat="1" ht="18.75" customHeight="1">
      <c r="A42" s="13"/>
      <c r="B42" s="10" t="s">
        <v>3</v>
      </c>
      <c r="C42" s="30"/>
      <c r="D42" s="21"/>
      <c r="E42" s="11"/>
      <c r="F42" s="11"/>
      <c r="G42" s="23"/>
    </row>
    <row r="43" spans="1:7" s="2" customFormat="1" ht="23.25" customHeight="1">
      <c r="A43" s="13"/>
      <c r="B43" s="10" t="s">
        <v>8</v>
      </c>
      <c r="C43" s="30"/>
      <c r="D43" s="21"/>
      <c r="E43" s="21"/>
      <c r="F43" s="21"/>
      <c r="G43" s="23"/>
    </row>
    <row r="44" spans="1:7" s="2" customFormat="1" ht="23.25" customHeight="1">
      <c r="A44" s="13"/>
      <c r="B44" s="10" t="s">
        <v>15</v>
      </c>
      <c r="C44" s="31"/>
      <c r="D44" s="127"/>
      <c r="E44" s="127"/>
      <c r="F44" s="24" t="s">
        <v>14</v>
      </c>
      <c r="G44" s="25"/>
    </row>
    <row r="45" spans="1:7" ht="21.75" customHeight="1">
      <c r="A45" s="12"/>
      <c r="B45" s="10" t="s">
        <v>16</v>
      </c>
      <c r="C45" s="28"/>
      <c r="D45" s="21"/>
      <c r="E45" s="10" t="s">
        <v>4</v>
      </c>
      <c r="F45" s="26"/>
      <c r="G45" s="27"/>
    </row>
    <row r="46" spans="1:7" ht="27" customHeight="1">
      <c r="A46" s="12"/>
      <c r="B46" s="128" t="s">
        <v>48</v>
      </c>
      <c r="C46" s="11"/>
      <c r="D46" s="11"/>
      <c r="E46" s="26"/>
      <c r="F46" s="26"/>
      <c r="G46" s="27"/>
    </row>
    <row r="47" spans="1:7" ht="31.5" customHeight="1">
      <c r="A47" s="12"/>
      <c r="B47" s="147" t="s">
        <v>49</v>
      </c>
      <c r="C47" s="148"/>
      <c r="D47" s="148"/>
      <c r="E47" s="148"/>
      <c r="F47" s="148"/>
      <c r="G47" s="149"/>
    </row>
    <row r="48" spans="1:7" ht="21" customHeight="1">
      <c r="A48" s="12"/>
      <c r="B48" s="129"/>
      <c r="C48" s="129"/>
      <c r="D48" s="129"/>
      <c r="E48" s="129"/>
      <c r="F48" s="129"/>
      <c r="G48" s="129"/>
    </row>
    <row r="49" spans="1:8" ht="21" customHeight="1">
      <c r="A49" s="12"/>
      <c r="B49" s="135" t="s">
        <v>50</v>
      </c>
      <c r="C49" s="136"/>
      <c r="D49" s="136"/>
      <c r="E49" s="136"/>
      <c r="F49" s="136"/>
      <c r="G49" s="137"/>
    </row>
    <row r="50" spans="1:8">
      <c r="A50" s="12"/>
      <c r="B50" s="138" t="s">
        <v>51</v>
      </c>
      <c r="C50" s="139"/>
      <c r="D50" s="139"/>
      <c r="E50" s="139"/>
      <c r="F50" s="139"/>
      <c r="G50" s="140"/>
    </row>
    <row r="51" spans="1:8" ht="57.75" customHeight="1">
      <c r="A51" s="12"/>
      <c r="B51" s="130"/>
      <c r="C51" s="141" t="s">
        <v>52</v>
      </c>
      <c r="D51" s="141"/>
      <c r="E51" s="141"/>
      <c r="F51" s="141"/>
      <c r="G51" s="131"/>
    </row>
    <row r="52" spans="1:8" ht="24.75" customHeight="1">
      <c r="A52" s="12"/>
      <c r="B52" s="142" t="s">
        <v>53</v>
      </c>
      <c r="C52" s="143"/>
      <c r="D52" s="143"/>
      <c r="E52" s="143"/>
      <c r="F52" s="143"/>
      <c r="G52" s="144"/>
    </row>
    <row r="53" spans="1:8">
      <c r="A53" s="12"/>
      <c r="B53" s="35"/>
      <c r="C53" s="32"/>
      <c r="D53" s="32"/>
      <c r="E53" s="32"/>
      <c r="F53" s="35"/>
      <c r="G53" s="32"/>
      <c r="H53" s="32"/>
    </row>
    <row r="54" spans="1:8">
      <c r="A54" s="12"/>
      <c r="B54" s="118" t="s">
        <v>27</v>
      </c>
      <c r="C54" s="32"/>
      <c r="D54" s="32"/>
      <c r="E54" s="32"/>
      <c r="F54" s="32"/>
      <c r="G54" s="32"/>
      <c r="H54" s="32"/>
    </row>
    <row r="55" spans="1:8">
      <c r="B55" s="119" t="s">
        <v>28</v>
      </c>
    </row>
    <row r="56" spans="1:8">
      <c r="B56" s="119" t="s">
        <v>29</v>
      </c>
    </row>
    <row r="57" spans="1:8">
      <c r="B57" s="119" t="s">
        <v>54</v>
      </c>
    </row>
    <row r="58" spans="1:8">
      <c r="B58" s="120" t="s">
        <v>56</v>
      </c>
    </row>
  </sheetData>
  <sheetProtection algorithmName="SHA-512" hashValue="T+Za26S6l+xtZHHWJQAyCxldstwEdDGK1ZS9Itn+JFSv2JdYPEmN+RIRsyLKVrZ6Tdwzwdh4deLS/A5cV76ieQ==" saltValue="RexlwPOhpG7wWqT2Yhb15Q==" spinCount="100000" sheet="1"/>
  <mergeCells count="10">
    <mergeCell ref="B49:G49"/>
    <mergeCell ref="B50:G50"/>
    <mergeCell ref="C51:F51"/>
    <mergeCell ref="B52:G52"/>
    <mergeCell ref="B2:G2"/>
    <mergeCell ref="B3:G3"/>
    <mergeCell ref="B47:G47"/>
    <mergeCell ref="B5:G5"/>
    <mergeCell ref="B10:G10"/>
    <mergeCell ref="B15:G15"/>
  </mergeCells>
  <printOptions horizontalCentered="1"/>
  <pageMargins left="0.23622047244094488" right="0.23622047244094488" top="0.74803149606299213" bottom="0.7480314960629921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Packs + pubs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TORTOSA Stécy</dc:creator>
  <cp:lastModifiedBy>TORTOSA Stécy</cp:lastModifiedBy>
  <cp:lastPrinted>2024-12-17T15:03:13Z</cp:lastPrinted>
  <dcterms:created xsi:type="dcterms:W3CDTF">2015-12-04T10:49:32Z</dcterms:created>
  <dcterms:modified xsi:type="dcterms:W3CDTF">2024-12-17T15:08:07Z</dcterms:modified>
</cp:coreProperties>
</file>